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R:\1-PROJEKTY\BA-TERCHOVSKA NAJOMNE BYTY\03_EXPED\20250610_EXPED DIGIT\SO 401 - KANALIZÁCIA SPLAŠKOVÁ\EDIT\"/>
    </mc:Choice>
  </mc:AlternateContent>
  <xr:revisionPtr revIDLastSave="0" documentId="13_ncr:1_{349B3737-48A0-47BB-A5E2-EEEF0814715E}" xr6:coauthVersionLast="47" xr6:coauthVersionMax="47" xr10:uidLastSave="{00000000-0000-0000-0000-000000000000}"/>
  <bookViews>
    <workbookView xWindow="-38520" yWindow="-120" windowWidth="38640" windowHeight="2112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5" i="4" l="1"/>
  <c r="W17" i="4"/>
  <c r="W23" i="4"/>
  <c r="M23" i="4" s="1"/>
  <c r="K23" i="4"/>
  <c r="J23" i="4"/>
  <c r="I23" i="4"/>
  <c r="H23" i="4"/>
  <c r="G23" i="4"/>
  <c r="F23" i="4"/>
  <c r="E23" i="4"/>
  <c r="W21" i="4"/>
  <c r="M21" i="4" s="1"/>
  <c r="K21" i="4"/>
  <c r="J21" i="4"/>
  <c r="I21" i="4"/>
  <c r="H21" i="4"/>
  <c r="G21" i="4"/>
  <c r="F21" i="4"/>
  <c r="E21" i="4"/>
  <c r="W30" i="4"/>
  <c r="M30" i="4" s="1"/>
  <c r="K30" i="4"/>
  <c r="J30" i="4"/>
  <c r="I30" i="4"/>
  <c r="H30" i="4"/>
  <c r="G30" i="4"/>
  <c r="F30" i="4"/>
  <c r="E30" i="4"/>
  <c r="W29" i="4"/>
  <c r="M29" i="4" s="1"/>
  <c r="K29" i="4"/>
  <c r="J29" i="4"/>
  <c r="I29" i="4"/>
  <c r="H29" i="4"/>
  <c r="G29" i="4"/>
  <c r="F29" i="4"/>
  <c r="E29" i="4"/>
  <c r="W28" i="4"/>
  <c r="M28" i="4" s="1"/>
  <c r="K28" i="4"/>
  <c r="J28" i="4"/>
  <c r="I28" i="4"/>
  <c r="H28" i="4"/>
  <c r="G28" i="4"/>
  <c r="F28" i="4"/>
  <c r="E28" i="4"/>
  <c r="W27" i="4"/>
  <c r="M27" i="4" s="1"/>
  <c r="K27" i="4"/>
  <c r="J27" i="4"/>
  <c r="I27" i="4"/>
  <c r="H27" i="4"/>
  <c r="G27" i="4"/>
  <c r="F27" i="4"/>
  <c r="E27" i="4"/>
  <c r="W26" i="4"/>
  <c r="M26" i="4" s="1"/>
  <c r="K26" i="4"/>
  <c r="J26" i="4"/>
  <c r="I26" i="4"/>
  <c r="H26" i="4"/>
  <c r="G26" i="4"/>
  <c r="F26" i="4"/>
  <c r="E26" i="4"/>
  <c r="W25" i="4"/>
  <c r="K25" i="4"/>
  <c r="J25" i="4"/>
  <c r="I25" i="4"/>
  <c r="H25" i="4"/>
  <c r="G25" i="4"/>
  <c r="F25" i="4"/>
  <c r="E25" i="4"/>
  <c r="W20" i="4"/>
  <c r="M20" i="4" s="1"/>
  <c r="K20" i="4"/>
  <c r="J20" i="4"/>
  <c r="I20" i="4"/>
  <c r="H20" i="4"/>
  <c r="G20" i="4"/>
  <c r="F20" i="4"/>
  <c r="E20" i="4"/>
  <c r="W22" i="4"/>
  <c r="M22" i="4" s="1"/>
  <c r="K22" i="4"/>
  <c r="J22" i="4"/>
  <c r="I22" i="4"/>
  <c r="H22" i="4"/>
  <c r="G22" i="4"/>
  <c r="F22" i="4"/>
  <c r="E22" i="4"/>
  <c r="W18" i="4"/>
  <c r="M18" i="4" s="1"/>
  <c r="K18" i="4"/>
  <c r="J18" i="4"/>
  <c r="I18" i="4"/>
  <c r="H18" i="4"/>
  <c r="G18" i="4"/>
  <c r="F18" i="4"/>
  <c r="E18" i="4"/>
  <c r="J17" i="4"/>
  <c r="U18" i="4" l="1"/>
  <c r="U27" i="4"/>
  <c r="U20" i="4"/>
  <c r="U26" i="4"/>
  <c r="U29" i="4"/>
  <c r="U21" i="4"/>
  <c r="U30" i="4"/>
  <c r="U22" i="4"/>
  <c r="U25" i="4"/>
  <c r="U28" i="4"/>
  <c r="U23" i="4"/>
  <c r="AV23" i="4"/>
  <c r="AV21" i="4"/>
  <c r="AV28" i="4"/>
  <c r="AV29" i="4"/>
  <c r="AV30" i="4"/>
  <c r="AV27" i="4"/>
  <c r="AV26" i="4"/>
  <c r="AV25" i="4"/>
  <c r="AV20" i="4"/>
  <c r="AV22" i="4"/>
  <c r="AV18" i="4"/>
  <c r="T32" i="4" l="1"/>
  <c r="K17" i="4" l="1"/>
  <c r="AV24" i="4" l="1"/>
  <c r="E17" i="4" l="1"/>
  <c r="F17" i="4"/>
  <c r="G17" i="4"/>
  <c r="H17" i="4"/>
  <c r="I17" i="4"/>
  <c r="M17" i="4"/>
  <c r="U17" i="4" s="1"/>
  <c r="AV17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E507A163-EC33-403C-876D-EAFD48387AA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0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0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E8BEAAED-A332-49B4-8CE7-11D960449DF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1C9DA7AF-2892-42C5-944A-B2F0B4B8BD7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C4CC7DC8-2D3A-4332-B7DE-41BE0C4E66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ACAF090C-B7C7-49C0-9497-B4851834D6E7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6763053C-15B3-44BF-BB60-B9CD9BD0812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A00F162C-16B8-448B-AD72-549CE8E7110E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3" authorId="0" shapeId="0" xr:uid="{B4C3ABCC-9C63-423A-AF6C-2FBB4A810C55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3" authorId="0" shapeId="0" xr:uid="{AF49F2DE-609C-4486-9D67-7020169E281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3" authorId="0" shapeId="0" xr:uid="{4DAC794A-97CF-42B4-87E9-7C264CB5F130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3" authorId="0" shapeId="0" xr:uid="{7CBAEA2C-BB1D-4038-9650-595347344EB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2AB82F2F-F02F-4F59-8B41-8A593648F3C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2FE19E79-5369-4FC9-B06B-5C58237D22A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65CB3058-4DD9-48C8-89CD-85F8FA8E499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8" authorId="0" shapeId="0" xr:uid="{CE30D4A5-54CB-413A-9727-ACBA308B6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8" authorId="0" shapeId="0" xr:uid="{C6008607-8A31-4EF7-B7BF-6EE0556B478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9" authorId="0" shapeId="0" xr:uid="{EB531663-7D8E-4D3B-9027-7CCB7FEC560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9" authorId="0" shapeId="0" xr:uid="{BF6768CD-2E0A-4C06-B227-B602C48B67A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0" authorId="0" shapeId="0" xr:uid="{5C1CE922-E3FD-43EE-9606-520AA8EFE64D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0" authorId="0" shapeId="0" xr:uid="{764DDF8C-AD49-4C8D-92A0-E5C93F3E1E4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1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1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<sst xmlns="http://schemas.openxmlformats.org/spreadsheetml/2006/main" count="160" uniqueCount="115">
  <si>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</si>
  <si>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</si>
  <si>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</si>
  <si>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</si>
  <si>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</si>
  <si>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</si>
  <si>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</si>
  <si>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</si>
  <si>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</si>
  <si>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</si>
  <si>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</si>
  <si>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</si>
  <si>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</si>
  <si>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</si>
  <si>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</si>
  <si>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</si>
  <si>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</si>
  <si>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</si>
  <si>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</si>
  <si>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</si>
  <si>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</si>
  <si>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</si>
  <si>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</si>
  <si>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</si>
  <si>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</si>
  <si>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</si>
  <si>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</si>
  <si>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</si>
  <si>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</si>
  <si>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</si>
  <si>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</si>
  <si>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</si>
  <si>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</si>
  <si>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</si>
  <si>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</si>
  <si>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</si>
  <si>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</si>
  <si>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</si>
  <si>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</si>
  <si>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</si>
  <si>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</si>
  <si>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</si>
  <si>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</si>
  <si>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</si>
  <si>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</si>
  <si>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</si>
  <si>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</si>
  <si>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</si>
  <si>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</si>
  <si>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</si>
  <si>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</si>
  <si>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</si>
  <si>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</si>
  <si>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</si>
  <si>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</si>
  <si>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</si>
  <si>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</si>
  <si>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</si>
  <si>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</si>
  <si>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</si>
  <si>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</si>
  <si>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</si>
  <si>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</si>
  <si>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</si>
  <si>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</si>
  <si>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</si>
  <si>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</si>
  <si>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</si>
  <si>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</si>
  <si>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</si>
  <si>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</si>
  <si>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</si>
  <si>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ZOZNAM</t>
  </si>
  <si>
    <t>TECHNICKÁ SPRÁVA</t>
  </si>
  <si>
    <t>ZOZNAM DOKUMENTÁCIE</t>
  </si>
  <si>
    <t>TS</t>
  </si>
  <si>
    <t>doc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</si>
  <si>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</si>
  <si>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</si>
  <si>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</si>
  <si>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</si>
  <si>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</si>
  <si>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</si>
  <si>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</si>
  <si>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2003</t>
  </si>
  <si>
    <t>2004</t>
  </si>
  <si>
    <t>x</t>
  </si>
  <si>
    <t>2110109 - BYTOVÝ SÚBOR TERCHOVSKÁ</t>
  </si>
  <si>
    <t>1:100</t>
  </si>
  <si>
    <t>2110109</t>
  </si>
  <si>
    <t>2001</t>
  </si>
  <si>
    <t>2002</t>
  </si>
  <si>
    <t>Lamačská cesta 3/B, 841 04 BRATISLAVA 4
TEL: +421 238 105 223 
EMAIL: info@obermeyer.sk</t>
  </si>
  <si>
    <t>Tučkova 24a, 602 00 BRNO
TEL: +420 607 911 704
EMAIL: info@the-buro.cz</t>
  </si>
  <si>
    <t>000</t>
  </si>
  <si>
    <t>0001</t>
  </si>
  <si>
    <t>0002</t>
  </si>
  <si>
    <t>0003</t>
  </si>
  <si>
    <t>0007</t>
  </si>
  <si>
    <t>0008</t>
  </si>
  <si>
    <t>0009</t>
  </si>
  <si>
    <t>SITUÁCIA</t>
  </si>
  <si>
    <t>SIT</t>
  </si>
  <si>
    <t>VZOROVÝ VÝKRES ŠACHTY</t>
  </si>
  <si>
    <t>VZOR_SACHTY</t>
  </si>
  <si>
    <t>1:250</t>
  </si>
  <si>
    <t>1:250/100</t>
  </si>
  <si>
    <t>1:20</t>
  </si>
  <si>
    <t>SO 401 - KANALIZÁCIA SPLAŠKOVÁ</t>
  </si>
  <si>
    <t>SO401</t>
  </si>
  <si>
    <t>POZDĹŽNY PROFIL - STOKA S, STOKA S-I</t>
  </si>
  <si>
    <t>PP S_S-I</t>
  </si>
  <si>
    <t>0005</t>
  </si>
  <si>
    <t>DVZ</t>
  </si>
  <si>
    <t>DSP - DOKUMENTÁCIA PRE VÝBER ZHOTOVITEĽA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</si>
</sst>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0" xfId="2" applyAlignment="1" applyProtection="1">
      <alignment horizontal="left" vertical="center"/>
      <protection locked="0"/>
    </xf>
    <xf numFmtId="0" fontId="2" fillId="0" borderId="13" xfId="2" applyNumberFormat="1" applyBorder="1" applyAlignment="1">
      <alignment horizontal="left" vertical="center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3" fillId="0" borderId="4" xfId="1" applyFont="1" applyBorder="1" applyProtection="1">
      <alignment horizontal="left" vertical="center"/>
      <protection locked="0"/>
    </xf>
    <xf numFmtId="49" fontId="2" fillId="0" borderId="9" xfId="2" applyBorder="1">
      <alignment horizontal="center" vertical="center"/>
    </xf>
    <xf numFmtId="49" fontId="2" fillId="0" borderId="0" xfId="2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8" fillId="0" borderId="0" xfId="2" applyFont="1" applyAlignment="1" applyProtection="1">
      <alignment horizontal="left" vertical="top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95250</xdr:colOff>
      <xdr:row>6</xdr:row>
      <xdr:rowOff>148165</xdr:rowOff>
    </xdr:from>
    <xdr:to>
      <xdr:col>20</xdr:col>
      <xdr:colOff>63500</xdr:colOff>
      <xdr:row>12</xdr:row>
      <xdr:rowOff>31926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586D06F3-C330-45E4-8973-54FC94F6B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7333" y="1471082"/>
          <a:ext cx="2444750" cy="7410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80"/>
  <sheetViews>
    <sheetView showGridLines="0" tabSelected="1" view="pageBreakPreview" zoomScale="90" zoomScaleNormal="90" zoomScaleSheetLayoutView="90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O42" sqref="O42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86"/>
      <c r="B1" s="86"/>
      <c r="C1" s="86"/>
      <c r="D1" s="86"/>
      <c r="E1" s="1" t="s">
        <v>48</v>
      </c>
      <c r="F1" s="2"/>
      <c r="G1" s="2"/>
      <c r="H1" s="2"/>
      <c r="I1" s="2"/>
      <c r="J1" s="3"/>
      <c r="L1" s="87" t="s">
        <v>87</v>
      </c>
      <c r="M1" s="88"/>
      <c r="N1" s="88"/>
      <c r="O1" s="89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86"/>
      <c r="B2" s="86"/>
      <c r="C2" s="86"/>
      <c r="D2" s="86"/>
      <c r="E2" s="7" t="s">
        <v>0</v>
      </c>
      <c r="F2" s="8"/>
      <c r="G2" s="8"/>
      <c r="H2" s="8"/>
      <c r="I2" s="8"/>
      <c r="J2" s="9"/>
      <c r="L2" s="98"/>
      <c r="M2" s="99"/>
      <c r="N2" s="99"/>
      <c r="O2" s="100"/>
      <c r="P2"/>
      <c r="Q2" s="72"/>
      <c r="R2" s="72"/>
      <c r="S2" s="72"/>
      <c r="T2" s="72"/>
      <c r="U2" s="72"/>
      <c r="V2" s="71" t="s">
        <v>93</v>
      </c>
      <c r="W2" s="70"/>
      <c r="Z2" s="71"/>
    </row>
    <row r="3" spans="1:48" ht="20.100000000000001" customHeight="1" x14ac:dyDescent="0.25">
      <c r="A3" s="86"/>
      <c r="B3" s="86"/>
      <c r="C3" s="86"/>
      <c r="D3" s="86"/>
      <c r="E3" s="20" t="s">
        <v>1</v>
      </c>
      <c r="F3" s="2"/>
      <c r="G3" s="2"/>
      <c r="H3" s="2"/>
      <c r="I3" s="2"/>
      <c r="J3" s="2"/>
      <c r="L3" s="101" t="s">
        <v>114</v>
      </c>
      <c r="M3" s="101"/>
      <c r="N3" s="101"/>
      <c r="O3" s="101"/>
      <c r="P3"/>
      <c r="Q3" s="72"/>
      <c r="R3" s="72"/>
      <c r="S3" s="72"/>
      <c r="T3" s="72"/>
      <c r="U3" s="72"/>
      <c r="V3" s="83"/>
      <c r="W3" s="70"/>
      <c r="Z3" s="71"/>
    </row>
    <row r="4" spans="1:48" ht="20.100000000000001" customHeight="1" x14ac:dyDescent="0.25">
      <c r="A4" s="86"/>
      <c r="B4" s="86"/>
      <c r="C4" s="86"/>
      <c r="D4" s="86"/>
      <c r="E4" s="21" t="s">
        <v>2</v>
      </c>
      <c r="F4" s="22"/>
      <c r="G4" s="22"/>
      <c r="H4" s="22"/>
      <c r="I4" s="22"/>
      <c r="J4" s="22"/>
      <c r="L4" s="76"/>
      <c r="M4" s="76"/>
      <c r="N4" s="76"/>
      <c r="O4" s="76"/>
      <c r="P4"/>
      <c r="Q4" s="73"/>
      <c r="R4" s="73"/>
      <c r="S4" s="73"/>
      <c r="T4" s="73"/>
      <c r="U4" s="73"/>
      <c r="V4" s="71" t="s">
        <v>92</v>
      </c>
      <c r="W4" s="70"/>
    </row>
    <row r="5" spans="1:48" ht="20.100000000000001" customHeight="1" x14ac:dyDescent="0.25">
      <c r="A5" s="86"/>
      <c r="B5" s="86"/>
      <c r="C5" s="86"/>
      <c r="D5" s="86"/>
      <c r="E5" s="30" t="s">
        <v>51</v>
      </c>
      <c r="F5" s="6"/>
      <c r="G5" s="6"/>
      <c r="H5" s="6"/>
      <c r="I5" s="6"/>
      <c r="J5" s="6"/>
      <c r="L5" s="80" t="s">
        <v>71</v>
      </c>
      <c r="M5" s="80"/>
      <c r="N5" s="80"/>
      <c r="O5" s="80"/>
      <c r="P5"/>
      <c r="Q5" s="74"/>
      <c r="R5" s="74"/>
      <c r="S5" s="74"/>
      <c r="T5" s="74"/>
      <c r="U5" s="74"/>
      <c r="V5" s="71"/>
      <c r="W5" s="70"/>
    </row>
    <row r="6" spans="1:48" ht="11.1" customHeight="1" x14ac:dyDescent="0.25">
      <c r="A6" s="86"/>
      <c r="B6" s="86"/>
      <c r="C6" s="86"/>
      <c r="D6" s="86"/>
      <c r="E6" s="21" t="s">
        <v>3</v>
      </c>
      <c r="F6" s="22"/>
      <c r="G6" s="22"/>
      <c r="H6" s="22"/>
      <c r="I6" s="22"/>
      <c r="J6" s="22"/>
      <c r="L6" s="76"/>
      <c r="M6" s="76"/>
      <c r="N6" s="76"/>
      <c r="O6" s="76"/>
      <c r="P6"/>
      <c r="Q6" s="75"/>
      <c r="R6" s="75"/>
      <c r="S6" s="75"/>
      <c r="T6" s="75"/>
      <c r="U6" s="75"/>
      <c r="V6" s="70"/>
      <c r="W6" s="70"/>
    </row>
    <row r="7" spans="1:48" ht="12.2" customHeight="1" x14ac:dyDescent="0.25">
      <c r="A7" s="86"/>
      <c r="B7" s="86"/>
      <c r="C7" s="86"/>
      <c r="D7" s="86"/>
      <c r="E7" s="18" t="s">
        <v>52</v>
      </c>
      <c r="F7" s="19"/>
      <c r="G7" s="19"/>
      <c r="H7" s="19"/>
      <c r="I7" s="19"/>
      <c r="J7" s="19"/>
      <c r="L7" s="80" t="s">
        <v>80</v>
      </c>
      <c r="M7" s="80"/>
      <c r="N7" s="80"/>
      <c r="O7" s="80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25">
      <c r="A8" s="86"/>
      <c r="B8" s="86"/>
      <c r="C8" s="86"/>
      <c r="D8" s="86"/>
      <c r="E8" s="23" t="s">
        <v>5</v>
      </c>
      <c r="F8" s="23"/>
      <c r="G8" s="23"/>
      <c r="H8" s="23"/>
      <c r="I8" s="23"/>
      <c r="J8" s="23"/>
      <c r="L8" s="76"/>
      <c r="M8" s="76"/>
      <c r="N8" s="76"/>
      <c r="O8" s="76"/>
      <c r="P8"/>
      <c r="Q8" s="76"/>
      <c r="R8" s="94"/>
      <c r="S8" s="94"/>
      <c r="T8" s="94"/>
      <c r="U8" s="94"/>
      <c r="V8" s="71"/>
      <c r="W8" s="102"/>
    </row>
    <row r="9" spans="1:48" ht="12.2" customHeight="1" x14ac:dyDescent="0.25">
      <c r="A9" s="86"/>
      <c r="B9" s="86"/>
      <c r="C9" s="86"/>
      <c r="D9" s="86"/>
      <c r="E9" s="24" t="s">
        <v>53</v>
      </c>
      <c r="F9" s="25"/>
      <c r="G9" s="25"/>
      <c r="H9" s="25"/>
      <c r="I9" s="25"/>
      <c r="J9" s="25"/>
      <c r="L9" s="80" t="s">
        <v>108</v>
      </c>
      <c r="M9" s="80"/>
      <c r="N9" s="80"/>
      <c r="O9" s="80"/>
      <c r="P9"/>
      <c r="Q9" s="94"/>
      <c r="R9" s="94"/>
      <c r="S9" s="94"/>
      <c r="T9" s="94"/>
      <c r="U9" s="94"/>
      <c r="V9" s="102"/>
      <c r="W9" s="102"/>
    </row>
    <row r="10" spans="1:48" ht="11.1" customHeight="1" x14ac:dyDescent="0.25">
      <c r="A10" s="86"/>
      <c r="B10" s="86"/>
      <c r="C10" s="86"/>
      <c r="D10" s="86"/>
      <c r="E10" s="26" t="s">
        <v>6</v>
      </c>
      <c r="F10" s="26"/>
      <c r="G10" s="26"/>
      <c r="H10" s="26"/>
      <c r="I10" s="26"/>
      <c r="J10" s="26"/>
      <c r="L10" s="76"/>
      <c r="M10" s="76"/>
      <c r="N10" s="76"/>
      <c r="O10" s="76"/>
      <c r="P10"/>
      <c r="Q10" s="94"/>
      <c r="R10" s="94"/>
      <c r="S10" s="94"/>
      <c r="T10" s="94"/>
      <c r="U10" s="94"/>
      <c r="V10" s="102"/>
      <c r="W10" s="102"/>
    </row>
    <row r="11" spans="1:48" ht="12.2" customHeight="1" x14ac:dyDescent="0.25">
      <c r="A11" s="86"/>
      <c r="B11" s="86"/>
      <c r="C11" s="86"/>
      <c r="D11" s="86"/>
      <c r="E11" s="27" t="s">
        <v>54</v>
      </c>
      <c r="F11" s="28"/>
      <c r="G11" s="28"/>
      <c r="H11" s="28"/>
      <c r="I11" s="28"/>
      <c r="J11" s="28"/>
      <c r="L11" s="92" t="s">
        <v>94</v>
      </c>
      <c r="M11" s="92"/>
      <c r="N11" s="92"/>
      <c r="O11" s="92"/>
      <c r="P11"/>
      <c r="Q11" s="94"/>
      <c r="R11" s="94"/>
      <c r="S11" s="94"/>
      <c r="T11" s="94"/>
      <c r="U11" s="94"/>
      <c r="V11" s="102"/>
      <c r="W11" s="102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93"/>
      <c r="M12" s="93"/>
      <c r="N12" s="93"/>
      <c r="O12" s="93"/>
      <c r="P12" s="10"/>
      <c r="Q12" s="95"/>
      <c r="R12" s="95"/>
      <c r="S12" s="95"/>
      <c r="T12" s="95"/>
      <c r="U12" s="95"/>
      <c r="V12" s="102"/>
      <c r="W12" s="102"/>
    </row>
    <row r="13" spans="1:48" ht="11.1" customHeight="1" thickBot="1" x14ac:dyDescent="0.3">
      <c r="E13" s="90" t="s">
        <v>55</v>
      </c>
      <c r="F13" s="90"/>
      <c r="G13" s="90"/>
      <c r="H13" s="90"/>
      <c r="I13" s="90"/>
      <c r="J13" s="90"/>
      <c r="K13" s="90"/>
      <c r="L13" s="90"/>
      <c r="M13" s="90"/>
      <c r="N13" s="11"/>
      <c r="O13" s="11" t="s">
        <v>8</v>
      </c>
      <c r="P13" s="90" t="s">
        <v>9</v>
      </c>
      <c r="Q13" s="90"/>
      <c r="R13" s="90"/>
      <c r="S13" s="90"/>
      <c r="T13" s="91"/>
      <c r="U13" s="96" t="s">
        <v>10</v>
      </c>
      <c r="V13" s="96"/>
      <c r="W13" s="97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49</v>
      </c>
      <c r="B14" s="12" t="s">
        <v>79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78" t="s">
        <v>62</v>
      </c>
      <c r="P14" s="79"/>
      <c r="Q14" s="13" t="s">
        <v>63</v>
      </c>
      <c r="R14" s="13" t="s">
        <v>64</v>
      </c>
      <c r="S14" s="13" t="s">
        <v>65</v>
      </c>
      <c r="T14" s="13" t="s">
        <v>37</v>
      </c>
      <c r="U14" s="81" t="s">
        <v>66</v>
      </c>
      <c r="V14" s="81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hidden="1" x14ac:dyDescent="0.25">
      <c r="A15" s="56"/>
      <c r="B15" s="56"/>
      <c r="C15" s="56"/>
      <c r="D15" s="56"/>
      <c r="E15" s="16" t="s">
        <v>89</v>
      </c>
      <c r="F15" s="16" t="s">
        <v>113</v>
      </c>
      <c r="G15" s="16"/>
      <c r="H15" s="16" t="s">
        <v>81</v>
      </c>
      <c r="I15" s="16" t="s">
        <v>109</v>
      </c>
      <c r="J15" s="16" t="s">
        <v>94</v>
      </c>
      <c r="K15" s="16"/>
      <c r="L15" s="4" t="s">
        <v>42</v>
      </c>
      <c r="M15" s="4" t="s">
        <v>39</v>
      </c>
      <c r="N15" s="4" t="s">
        <v>38</v>
      </c>
      <c r="S15" s="14"/>
      <c r="T15" s="48"/>
      <c r="U15" s="82"/>
      <c r="V15" s="82"/>
      <c r="W15" s="36" t="s">
        <v>86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70</v>
      </c>
      <c r="B17" s="57"/>
      <c r="C17" s="57"/>
      <c r="D17" s="61"/>
      <c r="E17" s="47" t="str">
        <f t="shared" ref="E17:K23" si="0">IF(E$15="","",E$15)</f>
        <v>2110109</v>
      </c>
      <c r="F17" s="47" t="str">
        <f t="shared" si="0"/>
        <v>DVZ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SO401</v>
      </c>
      <c r="J17" s="47" t="str">
        <f t="shared" si="0"/>
        <v>000</v>
      </c>
      <c r="K17" s="47" t="str">
        <f t="shared" si="1"/>
        <v/>
      </c>
      <c r="L17" s="59" t="s">
        <v>46</v>
      </c>
      <c r="M17" s="43" t="str">
        <f>IF(W17="","p0",INDEX(Y$13:AS54,1,MATCH(MAXA(Y17:AS17),Y17:AS17)))</f>
        <v>01</v>
      </c>
      <c r="N17" s="43"/>
      <c r="O17" s="67" t="s">
        <v>74</v>
      </c>
      <c r="P17" s="62"/>
      <c r="Q17" s="44" t="s">
        <v>72</v>
      </c>
      <c r="R17" s="44" t="s">
        <v>41</v>
      </c>
      <c r="S17" s="45" t="s">
        <v>71</v>
      </c>
      <c r="T17" s="66"/>
      <c r="U17" s="77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2110109_DVZ_E_SO401_000_0000_01_ZOZNAM.xls</v>
      </c>
      <c r="V17" s="77"/>
      <c r="W17" s="46">
        <f>IF(MAXA(Y17:AS17)=0,"",MAX(Y17:AS17))</f>
        <v>45818</v>
      </c>
      <c r="X17" s="17"/>
      <c r="Y17" s="52">
        <v>45000</v>
      </c>
      <c r="Z17" s="52">
        <v>45818</v>
      </c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2110109_DVZ__E_SO401__0000_01_ZOZNAM</v>
      </c>
    </row>
    <row r="18" spans="1:48" x14ac:dyDescent="0.25">
      <c r="A18" s="57" t="s">
        <v>70</v>
      </c>
      <c r="B18" s="57"/>
      <c r="C18" s="57"/>
      <c r="D18" s="61"/>
      <c r="E18" s="47" t="str">
        <f t="shared" si="0"/>
        <v>2110109</v>
      </c>
      <c r="F18" s="47" t="str">
        <f t="shared" si="0"/>
        <v>DVZ</v>
      </c>
      <c r="G18" s="47" t="str">
        <f t="shared" si="0"/>
        <v/>
      </c>
      <c r="H18" s="47" t="str">
        <f t="shared" si="0"/>
        <v>E</v>
      </c>
      <c r="I18" s="47" t="str">
        <f t="shared" si="0"/>
        <v>SO401</v>
      </c>
      <c r="J18" s="47" t="str">
        <f t="shared" si="0"/>
        <v>000</v>
      </c>
      <c r="K18" s="47" t="str">
        <f t="shared" si="0"/>
        <v/>
      </c>
      <c r="L18" s="59" t="s">
        <v>95</v>
      </c>
      <c r="M18" s="43" t="str">
        <f>IF(W18="","p0",INDEX(Y$13:AS51,1,MATCH(MAXA(Y18:AS18),Y18:AS18)))</f>
        <v>01</v>
      </c>
      <c r="N18" s="43"/>
      <c r="O18" s="67" t="s">
        <v>73</v>
      </c>
      <c r="P18" s="62"/>
      <c r="Q18" s="44" t="s">
        <v>75</v>
      </c>
      <c r="R18" s="44" t="s">
        <v>76</v>
      </c>
      <c r="S18" s="45" t="s">
        <v>71</v>
      </c>
      <c r="T18" s="66"/>
      <c r="U18" s="77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2110109_DVZ_E_SO401_000_0001_01_TS.doc</v>
      </c>
      <c r="V18" s="77"/>
      <c r="W18" s="46">
        <f>IF(MAXA(Y18:AS18)=0,"",MAX(Y18:AS18))</f>
        <v>45818</v>
      </c>
      <c r="X18" s="17"/>
      <c r="Y18" s="52">
        <v>45000</v>
      </c>
      <c r="Z18" s="52">
        <v>45818</v>
      </c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2110109_DVZ__E_SO401__0001_01_TS</v>
      </c>
    </row>
    <row r="19" spans="1:48" hidden="1" x14ac:dyDescent="0.25">
      <c r="A19" s="56"/>
      <c r="B19" s="56"/>
      <c r="C19" s="56"/>
      <c r="D19" s="60"/>
      <c r="E19" s="68" t="s">
        <v>83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9"/>
      <c r="U19" s="39"/>
      <c r="V19" s="39"/>
      <c r="W19" s="42"/>
      <c r="Y19" s="52">
        <v>45002</v>
      </c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/>
    </row>
    <row r="20" spans="1:48" hidden="1" x14ac:dyDescent="0.25">
      <c r="A20" s="57" t="s">
        <v>70</v>
      </c>
      <c r="B20" s="57"/>
      <c r="C20" s="57"/>
      <c r="D20" s="61"/>
      <c r="E20" s="47" t="str">
        <f t="shared" si="0"/>
        <v>2110109</v>
      </c>
      <c r="F20" s="47" t="str">
        <f t="shared" si="0"/>
        <v>DVZ</v>
      </c>
      <c r="G20" s="47" t="str">
        <f t="shared" si="0"/>
        <v/>
      </c>
      <c r="H20" s="47" t="str">
        <f t="shared" si="0"/>
        <v>E</v>
      </c>
      <c r="I20" s="47" t="str">
        <f t="shared" si="0"/>
        <v>SO401</v>
      </c>
      <c r="J20" s="47" t="str">
        <f t="shared" si="0"/>
        <v>000</v>
      </c>
      <c r="K20" s="47" t="str">
        <f t="shared" si="0"/>
        <v/>
      </c>
      <c r="L20" s="59" t="s">
        <v>90</v>
      </c>
      <c r="M20" s="43" t="str">
        <f>IF(W20="","p0",INDEX(Y$13:AS54,1,MATCH(MAXA(Y20:AS20),Y20:AS20)))</f>
        <v>00</v>
      </c>
      <c r="N20" s="43"/>
      <c r="O20" s="67"/>
      <c r="P20" s="62"/>
      <c r="Q20" s="44"/>
      <c r="R20" s="44"/>
      <c r="S20" s="45" t="s">
        <v>71</v>
      </c>
      <c r="T20" s="66"/>
      <c r="U20" s="77" t="str">
        <f t="shared" ref="U20:U23" si="3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2110109_DVZ_E_SO401_000_2001_00_.</v>
      </c>
      <c r="V20" s="77"/>
      <c r="W20" s="46">
        <f t="shared" ref="W20:W23" si="4">IF(MAXA(Y20:AS20)=0,"",MAX(Y20:AS20))</f>
        <v>45003</v>
      </c>
      <c r="X20" s="17"/>
      <c r="Y20" s="52">
        <v>45003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:AV21" si="5">IF(F20="","",IF(N20="",CONCATENATE(E20,"_",F20,"_",G20,"_",H20,"_",I20,"_",K20,"_",L20,"_",M20,"_",Q20),CONCATENATE(E20,"_",F20,"_",G20,"_",H20,"_",I20,"_",K20,"_",L20,"_",M20,N20,"_",Q20)))</f>
        <v>2110109_DVZ__E_SO401__2001_00_</v>
      </c>
    </row>
    <row r="21" spans="1:48" hidden="1" x14ac:dyDescent="0.25">
      <c r="A21" s="57" t="s">
        <v>70</v>
      </c>
      <c r="B21" s="57"/>
      <c r="C21" s="57"/>
      <c r="D21" s="61"/>
      <c r="E21" s="47" t="str">
        <f t="shared" si="0"/>
        <v>2110109</v>
      </c>
      <c r="F21" s="47" t="str">
        <f t="shared" si="0"/>
        <v>DVZ</v>
      </c>
      <c r="G21" s="47" t="str">
        <f t="shared" si="0"/>
        <v/>
      </c>
      <c r="H21" s="47" t="str">
        <f t="shared" si="0"/>
        <v>E</v>
      </c>
      <c r="I21" s="47" t="str">
        <f t="shared" si="0"/>
        <v>SO401</v>
      </c>
      <c r="J21" s="47" t="str">
        <f t="shared" si="0"/>
        <v>000</v>
      </c>
      <c r="K21" s="47" t="str">
        <f t="shared" si="0"/>
        <v/>
      </c>
      <c r="L21" s="59" t="s">
        <v>91</v>
      </c>
      <c r="M21" s="43" t="str">
        <f>IF(W21="","p0",INDEX(Y$13:AS54,1,MATCH(MAXA(Y21:AS21),Y21:AS21)))</f>
        <v>00</v>
      </c>
      <c r="N21" s="43"/>
      <c r="O21" s="67"/>
      <c r="P21" s="62"/>
      <c r="Q21" s="44"/>
      <c r="R21" s="44"/>
      <c r="S21" s="45" t="s">
        <v>71</v>
      </c>
      <c r="T21" s="66"/>
      <c r="U21" s="77" t="str">
        <f t="shared" si="3"/>
        <v>2110109_DVZ_E_SO401_000_2002_00_.</v>
      </c>
      <c r="V21" s="77"/>
      <c r="W21" s="46">
        <f t="shared" si="4"/>
        <v>45004</v>
      </c>
      <c r="X21" s="17"/>
      <c r="Y21" s="52">
        <v>45004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si="5"/>
        <v>2110109_DVZ__E_SO401__2002_00_</v>
      </c>
    </row>
    <row r="22" spans="1:48" hidden="1" x14ac:dyDescent="0.25">
      <c r="A22" s="57" t="s">
        <v>70</v>
      </c>
      <c r="B22" s="57"/>
      <c r="C22" s="57"/>
      <c r="D22" s="61"/>
      <c r="E22" s="47" t="str">
        <f t="shared" si="0"/>
        <v>2110109</v>
      </c>
      <c r="F22" s="47" t="str">
        <f t="shared" si="0"/>
        <v>DVZ</v>
      </c>
      <c r="G22" s="47" t="str">
        <f t="shared" si="0"/>
        <v/>
      </c>
      <c r="H22" s="47" t="str">
        <f t="shared" si="0"/>
        <v>E</v>
      </c>
      <c r="I22" s="47" t="str">
        <f t="shared" si="0"/>
        <v>SO401</v>
      </c>
      <c r="J22" s="47" t="str">
        <f t="shared" si="0"/>
        <v>000</v>
      </c>
      <c r="K22" s="47" t="str">
        <f t="shared" si="0"/>
        <v/>
      </c>
      <c r="L22" s="59" t="s">
        <v>84</v>
      </c>
      <c r="M22" s="43" t="str">
        <f>IF(W22="","p0",INDEX(Y$13:AS55,1,MATCH(MAXA(Y22:AS22),Y22:AS22)))</f>
        <v>00</v>
      </c>
      <c r="N22" s="43"/>
      <c r="O22" s="67"/>
      <c r="P22" s="62"/>
      <c r="Q22" s="44"/>
      <c r="R22" s="44"/>
      <c r="S22" s="45" t="s">
        <v>71</v>
      </c>
      <c r="T22" s="66"/>
      <c r="U22" s="77" t="str">
        <f t="shared" si="3"/>
        <v>2110109_DVZ_E_SO401_000_2003_00_.</v>
      </c>
      <c r="V22" s="77"/>
      <c r="W22" s="46">
        <f t="shared" si="4"/>
        <v>45005</v>
      </c>
      <c r="X22" s="17"/>
      <c r="Y22" s="52">
        <v>45005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ref="AV22" si="6">IF(F22="","",IF(N22="",CONCATENATE(E22,"_",F22,"_",G22,"_",H22,"_",I22,"_",K22,"_",L22,"_",M22,"_",Q22),CONCATENATE(E22,"_",F22,"_",G22,"_",H22,"_",I22,"_",K22,"_",L22,"_",M22,N22,"_",Q22)))</f>
        <v>2110109_DVZ__E_SO401__2003_00_</v>
      </c>
    </row>
    <row r="23" spans="1:48" hidden="1" x14ac:dyDescent="0.25">
      <c r="A23" s="57" t="s">
        <v>70</v>
      </c>
      <c r="B23" s="57"/>
      <c r="C23" s="57"/>
      <c r="D23" s="61"/>
      <c r="E23" s="47" t="str">
        <f t="shared" si="0"/>
        <v>2110109</v>
      </c>
      <c r="F23" s="47" t="str">
        <f t="shared" si="0"/>
        <v>DVZ</v>
      </c>
      <c r="G23" s="47" t="str">
        <f t="shared" si="0"/>
        <v/>
      </c>
      <c r="H23" s="47" t="str">
        <f t="shared" si="0"/>
        <v>E</v>
      </c>
      <c r="I23" s="47" t="str">
        <f t="shared" si="0"/>
        <v>SO401</v>
      </c>
      <c r="J23" s="47" t="str">
        <f t="shared" si="0"/>
        <v>000</v>
      </c>
      <c r="K23" s="47" t="str">
        <f t="shared" si="0"/>
        <v/>
      </c>
      <c r="L23" s="59" t="s">
        <v>85</v>
      </c>
      <c r="M23" s="43" t="str">
        <f>IF(W23="","p0",INDEX(Y$13:AS56,1,MATCH(MAXA(Y23:AS23),Y23:AS23)))</f>
        <v>00</v>
      </c>
      <c r="N23" s="43"/>
      <c r="O23" s="67"/>
      <c r="P23" s="62"/>
      <c r="Q23" s="44"/>
      <c r="R23" s="44"/>
      <c r="S23" s="45" t="s">
        <v>71</v>
      </c>
      <c r="T23" s="66"/>
      <c r="U23" s="77" t="str">
        <f t="shared" si="3"/>
        <v>2110109_DVZ_E_SO401_000_2004_00_.</v>
      </c>
      <c r="V23" s="77"/>
      <c r="W23" s="46">
        <f t="shared" si="4"/>
        <v>45006</v>
      </c>
      <c r="X23" s="17"/>
      <c r="Y23" s="52">
        <v>45006</v>
      </c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V23" s="55" t="str">
        <f t="shared" ref="AV23" si="7">IF(F23="","",IF(N23="",CONCATENATE(E23,"_",F23,"_",G23,"_",H23,"_",I23,"_",K23,"_",L23,"_",M23,"_",Q23),CONCATENATE(E23,"_",F23,"_",G23,"_",H23,"_",I23,"_",K23,"_",L23,"_",M23,N23,"_",Q23)))</f>
        <v>2110109_DVZ__E_SO401__2004_00_</v>
      </c>
    </row>
    <row r="24" spans="1:48" x14ac:dyDescent="0.25">
      <c r="A24" s="57" t="s">
        <v>70</v>
      </c>
      <c r="B24" s="56"/>
      <c r="C24" s="56"/>
      <c r="D24" s="60"/>
      <c r="E24" s="68" t="s">
        <v>43</v>
      </c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40"/>
      <c r="T24" s="64"/>
      <c r="U24" s="41"/>
      <c r="V24" s="41"/>
      <c r="W24" s="41"/>
      <c r="Y24" s="52">
        <v>45007</v>
      </c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V24" s="55" t="str">
        <f t="shared" ref="AV24" si="8">IF(F24="","",IF(N24="",CONCATENATE(E24,"_",F24,"_",G24,"_",H24,"_",I24,"_",K24,"_",L24,"_",M24,"_",Q24),CONCATENATE(E24,"_",F24,"_",G24,"_",H24,"_",I24,"_",K24,"_",L24,"_",M24,N24,"_",Q24)))</f>
        <v/>
      </c>
    </row>
    <row r="25" spans="1:48" x14ac:dyDescent="0.25">
      <c r="A25" s="57" t="s">
        <v>78</v>
      </c>
      <c r="B25" s="57"/>
      <c r="C25" s="57"/>
      <c r="D25" s="61"/>
      <c r="E25" s="43" t="str">
        <f t="shared" ref="E25:K30" si="9">IF(E$15="","",E$15)</f>
        <v>2110109</v>
      </c>
      <c r="F25" s="43" t="str">
        <f t="shared" si="9"/>
        <v>DVZ</v>
      </c>
      <c r="G25" s="43" t="str">
        <f t="shared" si="9"/>
        <v/>
      </c>
      <c r="H25" s="43" t="str">
        <f t="shared" si="9"/>
        <v>E</v>
      </c>
      <c r="I25" s="43" t="str">
        <f t="shared" si="9"/>
        <v>SO401</v>
      </c>
      <c r="J25" s="43" t="str">
        <f t="shared" si="9"/>
        <v>000</v>
      </c>
      <c r="K25" s="47" t="str">
        <f t="shared" si="9"/>
        <v/>
      </c>
      <c r="L25" s="59" t="s">
        <v>96</v>
      </c>
      <c r="M25" s="43" t="str">
        <f>IF(W25="","p0",INDEX(Y$13:AS56,1,MATCH(MAXA(Y25:AS25),Y25:AS25)))</f>
        <v>01</v>
      </c>
      <c r="N25" s="43"/>
      <c r="O25" s="67" t="s">
        <v>101</v>
      </c>
      <c r="P25" s="62"/>
      <c r="Q25" s="44" t="s">
        <v>102</v>
      </c>
      <c r="R25" s="44" t="s">
        <v>77</v>
      </c>
      <c r="S25" s="44" t="s">
        <v>105</v>
      </c>
      <c r="T25" s="65"/>
      <c r="U25" s="77" t="str">
        <f t="shared" ref="U25:U30" si="10">IF(D25="",IF(K25="",CONCATENATE(E25,"_",F25,"_",H25,"_",I25,"_",J25,"_",L25,"_",M25,"_",Q25,".",R25),CONCATENATE(E25,"_",F25,"_",H25,"_",I25,"_",J25,"_",L25,"_",M25,"_",Q25,".",R25)),IF(K25="",CONCATENATE(E25,"_",F25,"_",H25,"_",I25,"_",J25,"_",L25,"_",M25,"_",Q25,".",R25),CONCATENATE(E25,"_",F25,"_",H25,"_",I25,"_",J25,"_",L25,"_",M25,"_",Q25,".",R25)))</f>
        <v>2110109_DVZ_E_SO401_000_0002_01_SIT.dwg</v>
      </c>
      <c r="V25" s="77"/>
      <c r="W25" s="46">
        <f t="shared" ref="W25" si="11">IF(MAXA(Y25:AS25)=0,"",MAX(Y25:AS25))</f>
        <v>45818</v>
      </c>
      <c r="X25" s="17"/>
      <c r="Y25" s="52">
        <v>45000</v>
      </c>
      <c r="Z25" s="52">
        <v>45818</v>
      </c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ref="AV25:AV30" si="12">IF(F25="","",IF(N25="",CONCATENATE(E25,"_",F25,"_",G25,"_",H25,"_",I25,"_",K25,"_",L25,"_",M25,"_",Q25),CONCATENATE(E25,"_",F25,"_",G25,"_",H25,"_",I25,"_",K25,"_",L25,"_",M25,N25,"_",Q25)))</f>
        <v>2110109_DVZ__E_SO401__0002_01_SIT</v>
      </c>
    </row>
    <row r="26" spans="1:48" x14ac:dyDescent="0.25">
      <c r="A26" s="57" t="s">
        <v>78</v>
      </c>
      <c r="B26" s="57"/>
      <c r="C26" s="57"/>
      <c r="D26" s="61"/>
      <c r="E26" s="43" t="str">
        <f t="shared" si="9"/>
        <v>2110109</v>
      </c>
      <c r="F26" s="43" t="str">
        <f t="shared" si="9"/>
        <v>DVZ</v>
      </c>
      <c r="G26" s="43" t="str">
        <f t="shared" si="9"/>
        <v/>
      </c>
      <c r="H26" s="43" t="str">
        <f t="shared" si="9"/>
        <v>E</v>
      </c>
      <c r="I26" s="43" t="str">
        <f t="shared" si="9"/>
        <v>SO401</v>
      </c>
      <c r="J26" s="43" t="str">
        <f t="shared" si="9"/>
        <v>000</v>
      </c>
      <c r="K26" s="47" t="str">
        <f t="shared" si="9"/>
        <v/>
      </c>
      <c r="L26" s="59" t="s">
        <v>97</v>
      </c>
      <c r="M26" s="43" t="str">
        <f>IF(W26="","p0",INDEX(Y$13:AS57,1,MATCH(MAXA(Y26:AS26),Y26:AS26)))</f>
        <v>01</v>
      </c>
      <c r="N26" s="43"/>
      <c r="O26" s="67" t="s">
        <v>110</v>
      </c>
      <c r="P26" s="62"/>
      <c r="Q26" s="44" t="s">
        <v>111</v>
      </c>
      <c r="R26" s="44" t="s">
        <v>77</v>
      </c>
      <c r="S26" s="44" t="s">
        <v>106</v>
      </c>
      <c r="T26" s="65"/>
      <c r="U26" s="77" t="str">
        <f t="shared" si="10"/>
        <v>2110109_DVZ_E_SO401_000_0003_01_PP S_S-I.dwg</v>
      </c>
      <c r="V26" s="77"/>
      <c r="W26" s="46">
        <f t="shared" ref="W26" si="13">IF(MAXA(Y26:AS26)=0,"",MAX(Y26:AS26))</f>
        <v>45818</v>
      </c>
      <c r="X26" s="17"/>
      <c r="Y26" s="52">
        <v>45000</v>
      </c>
      <c r="Z26" s="52">
        <v>45818</v>
      </c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 t="str">
        <f t="shared" si="12"/>
        <v>2110109_DVZ__E_SO401__0003_01_PP S_S-I</v>
      </c>
    </row>
    <row r="27" spans="1:48" x14ac:dyDescent="0.25">
      <c r="A27" s="57" t="s">
        <v>78</v>
      </c>
      <c r="B27" s="57"/>
      <c r="C27" s="57"/>
      <c r="D27" s="61"/>
      <c r="E27" s="43" t="str">
        <f t="shared" si="9"/>
        <v>2110109</v>
      </c>
      <c r="F27" s="43" t="str">
        <f t="shared" si="9"/>
        <v>DVZ</v>
      </c>
      <c r="G27" s="43" t="str">
        <f t="shared" si="9"/>
        <v/>
      </c>
      <c r="H27" s="43" t="str">
        <f t="shared" si="9"/>
        <v>E</v>
      </c>
      <c r="I27" s="43" t="str">
        <f t="shared" si="9"/>
        <v>SO401</v>
      </c>
      <c r="J27" s="43" t="str">
        <f t="shared" si="9"/>
        <v>000</v>
      </c>
      <c r="K27" s="47" t="str">
        <f t="shared" si="9"/>
        <v/>
      </c>
      <c r="L27" s="59" t="s">
        <v>112</v>
      </c>
      <c r="M27" s="43" t="str">
        <f>IF(W27="","p0",INDEX(Y$13:AS59,1,MATCH(MAXA(Y27:AS27),Y27:AS27)))</f>
        <v>01</v>
      </c>
      <c r="N27" s="43"/>
      <c r="O27" s="67" t="s">
        <v>103</v>
      </c>
      <c r="P27" s="62"/>
      <c r="Q27" s="44" t="s">
        <v>104</v>
      </c>
      <c r="R27" s="44" t="s">
        <v>77</v>
      </c>
      <c r="S27" s="44" t="s">
        <v>107</v>
      </c>
      <c r="T27" s="65"/>
      <c r="U27" s="77" t="str">
        <f t="shared" si="10"/>
        <v>2110109_DVZ_E_SO401_000_0005_01_VZOR_SACHTY.dwg</v>
      </c>
      <c r="V27" s="77"/>
      <c r="W27" s="46">
        <f t="shared" ref="W27:W28" si="14">IF(MAXA(Y27:AS27)=0,"",MAX(Y27:AS27))</f>
        <v>45818</v>
      </c>
      <c r="X27" s="17"/>
      <c r="Y27" s="52">
        <v>45000</v>
      </c>
      <c r="Z27" s="52">
        <v>45818</v>
      </c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 t="str">
        <f t="shared" si="12"/>
        <v>2110109_DVZ__E_SO401__0005_01_VZOR_SACHTY</v>
      </c>
    </row>
    <row r="28" spans="1:48" hidden="1" x14ac:dyDescent="0.25">
      <c r="A28" s="57" t="s">
        <v>78</v>
      </c>
      <c r="B28" s="57"/>
      <c r="C28" s="57"/>
      <c r="D28" s="61"/>
      <c r="E28" s="43" t="str">
        <f t="shared" si="9"/>
        <v>2110109</v>
      </c>
      <c r="F28" s="43" t="str">
        <f t="shared" si="9"/>
        <v>DVZ</v>
      </c>
      <c r="G28" s="43" t="str">
        <f t="shared" si="9"/>
        <v/>
      </c>
      <c r="H28" s="43" t="str">
        <f t="shared" si="9"/>
        <v>E</v>
      </c>
      <c r="I28" s="43" t="str">
        <f t="shared" si="9"/>
        <v>SO401</v>
      </c>
      <c r="J28" s="43" t="str">
        <f t="shared" si="9"/>
        <v>000</v>
      </c>
      <c r="K28" s="47" t="str">
        <f t="shared" si="9"/>
        <v/>
      </c>
      <c r="L28" s="59" t="s">
        <v>98</v>
      </c>
      <c r="M28" s="43" t="str">
        <f>IF(W28="","p0",INDEX(Y$13:AS60,1,MATCH(MAXA(Y28:AS28),Y28:AS28)))</f>
        <v>00</v>
      </c>
      <c r="N28" s="43"/>
      <c r="O28" s="67"/>
      <c r="P28" s="62"/>
      <c r="Q28" s="44"/>
      <c r="R28" s="44" t="s">
        <v>77</v>
      </c>
      <c r="S28" s="44" t="s">
        <v>88</v>
      </c>
      <c r="T28" s="65"/>
      <c r="U28" s="77" t="str">
        <f t="shared" si="10"/>
        <v>2110109_DVZ_E_SO401_000_0007_00_.dwg</v>
      </c>
      <c r="V28" s="77"/>
      <c r="W28" s="46">
        <f t="shared" si="14"/>
        <v>45000</v>
      </c>
      <c r="X28" s="17"/>
      <c r="Y28" s="52">
        <v>45000</v>
      </c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V28" s="55" t="str">
        <f t="shared" si="12"/>
        <v>2110109_DVZ__E_SO401__0007_00_</v>
      </c>
    </row>
    <row r="29" spans="1:48" hidden="1" x14ac:dyDescent="0.25">
      <c r="A29" s="57" t="s">
        <v>78</v>
      </c>
      <c r="B29" s="57"/>
      <c r="C29" s="57"/>
      <c r="D29" s="61"/>
      <c r="E29" s="43" t="str">
        <f t="shared" si="9"/>
        <v>2110109</v>
      </c>
      <c r="F29" s="43" t="str">
        <f t="shared" si="9"/>
        <v>DVZ</v>
      </c>
      <c r="G29" s="43" t="str">
        <f t="shared" si="9"/>
        <v/>
      </c>
      <c r="H29" s="43" t="str">
        <f t="shared" si="9"/>
        <v>E</v>
      </c>
      <c r="I29" s="43" t="str">
        <f t="shared" si="9"/>
        <v>SO401</v>
      </c>
      <c r="J29" s="43" t="str">
        <f t="shared" si="9"/>
        <v>000</v>
      </c>
      <c r="K29" s="47" t="str">
        <f t="shared" si="9"/>
        <v/>
      </c>
      <c r="L29" s="59" t="s">
        <v>99</v>
      </c>
      <c r="M29" s="43" t="str">
        <f>IF(W29="","p0",INDEX(Y$13:AS62,1,MATCH(MAXA(Y29:AS29),Y29:AS29)))</f>
        <v>00</v>
      </c>
      <c r="N29" s="43"/>
      <c r="O29" s="67"/>
      <c r="P29" s="62"/>
      <c r="Q29" s="44"/>
      <c r="R29" s="44" t="s">
        <v>77</v>
      </c>
      <c r="S29" s="44" t="s">
        <v>88</v>
      </c>
      <c r="T29" s="65"/>
      <c r="U29" s="77" t="str">
        <f t="shared" si="10"/>
        <v>2110109_DVZ_E_SO401_000_0008_00_.dwg</v>
      </c>
      <c r="V29" s="77"/>
      <c r="W29" s="46">
        <f t="shared" ref="W29" si="15">IF(MAXA(Y29:AS29)=0,"",MAX(Y29:AS29))</f>
        <v>45000</v>
      </c>
      <c r="X29" s="17"/>
      <c r="Y29" s="52">
        <v>45000</v>
      </c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V29" s="55" t="str">
        <f t="shared" si="12"/>
        <v>2110109_DVZ__E_SO401__0008_00_</v>
      </c>
    </row>
    <row r="30" spans="1:48" hidden="1" x14ac:dyDescent="0.25">
      <c r="A30" s="57" t="s">
        <v>78</v>
      </c>
      <c r="B30" s="57"/>
      <c r="C30" s="57"/>
      <c r="D30" s="61"/>
      <c r="E30" s="43" t="str">
        <f t="shared" si="9"/>
        <v>2110109</v>
      </c>
      <c r="F30" s="43" t="str">
        <f t="shared" si="9"/>
        <v>DVZ</v>
      </c>
      <c r="G30" s="43" t="str">
        <f t="shared" si="9"/>
        <v/>
      </c>
      <c r="H30" s="43" t="str">
        <f t="shared" si="9"/>
        <v>E</v>
      </c>
      <c r="I30" s="43" t="str">
        <f t="shared" si="9"/>
        <v>SO401</v>
      </c>
      <c r="J30" s="43" t="str">
        <f t="shared" si="9"/>
        <v>000</v>
      </c>
      <c r="K30" s="47" t="str">
        <f t="shared" si="9"/>
        <v/>
      </c>
      <c r="L30" s="59" t="s">
        <v>100</v>
      </c>
      <c r="M30" s="43" t="str">
        <f>IF(W30="","p0",INDEX(Y$13:AS63,1,MATCH(MAXA(Y30:AS30),Y30:AS30)))</f>
        <v>00</v>
      </c>
      <c r="N30" s="43"/>
      <c r="O30" s="67"/>
      <c r="P30" s="62"/>
      <c r="Q30" s="44"/>
      <c r="R30" s="44" t="s">
        <v>77</v>
      </c>
      <c r="S30" s="44" t="s">
        <v>88</v>
      </c>
      <c r="T30" s="65"/>
      <c r="U30" s="77" t="str">
        <f t="shared" si="10"/>
        <v>2110109_DVZ_E_SO401_000_0009_00_.dwg</v>
      </c>
      <c r="V30" s="77"/>
      <c r="W30" s="46">
        <f t="shared" ref="W30" si="16">IF(MAXA(Y30:AS30)=0,"",MAX(Y30:AS30))</f>
        <v>45000</v>
      </c>
      <c r="X30" s="17"/>
      <c r="Y30" s="52">
        <v>45000</v>
      </c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V30" s="55" t="str">
        <f t="shared" si="12"/>
        <v>2110109_DVZ__E_SO401__0009_00_</v>
      </c>
    </row>
    <row r="31" spans="1:48" hidden="1" x14ac:dyDescent="0.25">
      <c r="A31" s="57"/>
      <c r="B31" s="57"/>
      <c r="C31" s="57"/>
      <c r="D31" s="61"/>
      <c r="E31" s="43"/>
      <c r="F31" s="43"/>
      <c r="G31" s="43"/>
      <c r="H31" s="43"/>
      <c r="I31" s="43"/>
      <c r="J31" s="43"/>
      <c r="K31" s="47"/>
      <c r="L31" s="59"/>
      <c r="M31" s="43"/>
      <c r="N31" s="43"/>
      <c r="O31" s="67"/>
      <c r="P31" s="62"/>
      <c r="Q31" s="44"/>
      <c r="R31" s="44"/>
      <c r="S31" s="44"/>
      <c r="T31" s="65"/>
      <c r="U31" s="77"/>
      <c r="V31" s="77"/>
      <c r="W31" s="46"/>
      <c r="X31" s="17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V31" s="55"/>
    </row>
    <row r="32" spans="1:48" x14ac:dyDescent="0.25">
      <c r="B32" s="15"/>
      <c r="O32" s="76"/>
      <c r="P32" s="76"/>
      <c r="Q32" s="63"/>
      <c r="R32" s="63"/>
      <c r="S32" s="69" t="s">
        <v>82</v>
      </c>
      <c r="T32" s="48">
        <f>SUM(T17:T31)</f>
        <v>0</v>
      </c>
      <c r="U32" s="85"/>
      <c r="V32" s="85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2:48" x14ac:dyDescent="0.25">
      <c r="B33" s="4" t="s">
        <v>44</v>
      </c>
      <c r="S33" s="14"/>
      <c r="U33" s="84"/>
      <c r="V33" s="84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2:48" x14ac:dyDescent="0.25">
      <c r="S34" s="14"/>
      <c r="U34" s="84"/>
      <c r="V34" s="84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2:48" x14ac:dyDescent="0.25">
      <c r="S35" s="14"/>
      <c r="U35" s="84"/>
      <c r="V35" s="84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2:48" x14ac:dyDescent="0.25">
      <c r="O36" s="4" t="s">
        <v>47</v>
      </c>
      <c r="S36" s="14"/>
      <c r="U36" s="84"/>
      <c r="V36" s="84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2:48" x14ac:dyDescent="0.25">
      <c r="S37" s="14"/>
      <c r="U37" s="84"/>
      <c r="V37" s="84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2:48" x14ac:dyDescent="0.25">
      <c r="S38" s="14"/>
      <c r="U38" s="84"/>
      <c r="V38" s="84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2:48" x14ac:dyDescent="0.25">
      <c r="S39" s="14"/>
      <c r="U39" s="84"/>
      <c r="V39" s="84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2:48" x14ac:dyDescent="0.25">
      <c r="S40" s="14"/>
      <c r="U40" s="84"/>
      <c r="V40" s="84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2:48" x14ac:dyDescent="0.25">
      <c r="S41" s="14"/>
      <c r="U41" s="84"/>
      <c r="V41" s="84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2:48" x14ac:dyDescent="0.25">
      <c r="S42" s="14"/>
      <c r="U42" s="84"/>
      <c r="V42" s="8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2:48" x14ac:dyDescent="0.25">
      <c r="S43" s="14"/>
      <c r="U43" s="84"/>
      <c r="V43" s="8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2:48" x14ac:dyDescent="0.25">
      <c r="S44" s="14"/>
      <c r="U44" s="82"/>
      <c r="V44" s="82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2:48" x14ac:dyDescent="0.25">
      <c r="S45" s="14"/>
      <c r="U45" s="82"/>
      <c r="V45" s="82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2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2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2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S120" s="14"/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S121" s="14"/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S122" s="14"/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S123" s="14"/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25">
      <c r="W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V175" s="37"/>
    </row>
    <row r="176" spans="23:48" x14ac:dyDescent="0.25">
      <c r="W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V176" s="37"/>
    </row>
    <row r="177" spans="23:48" x14ac:dyDescent="0.25">
      <c r="W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V177" s="37"/>
    </row>
    <row r="178" spans="23:48" x14ac:dyDescent="0.25">
      <c r="W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V178" s="37"/>
    </row>
    <row r="179" spans="23:48" x14ac:dyDescent="0.25">
      <c r="W179" s="35"/>
    </row>
    <row r="180" spans="23:48" x14ac:dyDescent="0.25">
      <c r="W180" s="35"/>
    </row>
  </sheetData>
  <sheetProtection insertRows="0" deleteRows="0" selectLockedCells="1"/>
  <protectedRanges>
    <protectedRange sqref="A24 A17:XFD17 A20:X23 A18:X18 Z20:XFD23 U25:V31 Y18:Y31 Z18:XFD18 Z25:Z27" name="Oblast1" securityDescriptor="O:WDG:WDD:(A;;CC;;;WD)"/>
    <protectedRange sqref="B25:J31 AA25:XFD31 X25:X31 Q25:S31 L25:N31" name="Oblast3_1"/>
    <protectedRange sqref="Z28:Z31 T25:T31 A25:A31 K25:K31 O25:P31" name="Oblast1_2" securityDescriptor="O:WDG:WDD:(A;;CC;;;WD)"/>
    <protectedRange sqref="W25:W31" name="Oblast2_1_1"/>
  </protectedRanges>
  <autoFilter ref="W14:AV14" xr:uid="{00000000-0009-0000-0000-000000000000}"/>
  <mergeCells count="54"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2:O2"/>
    <mergeCell ref="L3:O3"/>
    <mergeCell ref="V8:W12"/>
    <mergeCell ref="U33:V33"/>
    <mergeCell ref="U32:V32"/>
    <mergeCell ref="U31:V31"/>
    <mergeCell ref="U22:V22"/>
    <mergeCell ref="U20:V20"/>
    <mergeCell ref="U25:V25"/>
    <mergeCell ref="U28:V28"/>
    <mergeCell ref="U29:V29"/>
    <mergeCell ref="U30:V30"/>
    <mergeCell ref="U27:V27"/>
    <mergeCell ref="U21:V21"/>
    <mergeCell ref="U45:V45"/>
    <mergeCell ref="U34:V34"/>
    <mergeCell ref="U35:V35"/>
    <mergeCell ref="U36:V36"/>
    <mergeCell ref="U37:V37"/>
    <mergeCell ref="U38:V38"/>
    <mergeCell ref="U39:V39"/>
    <mergeCell ref="U40:V40"/>
    <mergeCell ref="U41:V41"/>
    <mergeCell ref="U42:V42"/>
    <mergeCell ref="U43:V43"/>
    <mergeCell ref="U44:V44"/>
    <mergeCell ref="Z2:Z3"/>
    <mergeCell ref="Q2:U3"/>
    <mergeCell ref="Q4:U6"/>
    <mergeCell ref="O32:P32"/>
    <mergeCell ref="U18:V18"/>
    <mergeCell ref="U23:V23"/>
    <mergeCell ref="U26:V26"/>
    <mergeCell ref="O14:P14"/>
    <mergeCell ref="L4:O4"/>
    <mergeCell ref="L5:O5"/>
    <mergeCell ref="U17:V17"/>
    <mergeCell ref="U14:V14"/>
    <mergeCell ref="U15:V15"/>
    <mergeCell ref="V4:V5"/>
    <mergeCell ref="V2:V3"/>
  </mergeCells>
  <phoneticPr fontId="9" type="noConversion"/>
  <conditionalFormatting sqref="AV16:AV178 E16:W178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Marek Šutúš</cp:lastModifiedBy>
  <cp:lastPrinted>2025-06-10T09:38:30Z</cp:lastPrinted>
  <dcterms:created xsi:type="dcterms:W3CDTF">2015-12-21T15:42:21Z</dcterms:created>
  <dcterms:modified xsi:type="dcterms:W3CDTF">2025-06-10T09:39:00Z</dcterms:modified>
</cp:coreProperties>
</file>